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Solar Data" sheetId="1" r:id="rId1"/>
    <sheet name="Array Output" sheetId="2" r:id="rId2"/>
    <sheet name="Sheet3" sheetId="3" r:id="rId3"/>
  </sheets>
  <externalReferences>
    <externalReference r:id="rId6"/>
    <externalReference r:id="rId7"/>
  </externalReferences>
  <definedNames>
    <definedName name="Albaq_NMex" localSheetId="0">'Solar Data'!$A$1:$O$70</definedName>
  </definedNames>
  <calcPr fullCalcOnLoad="1"/>
</workbook>
</file>

<file path=xl/sharedStrings.xml><?xml version="1.0" encoding="utf-8"?>
<sst xmlns="http://schemas.openxmlformats.org/spreadsheetml/2006/main" count="219" uniqueCount="72">
  <si>
    <t xml:space="preserve">City:    </t>
  </si>
  <si>
    <t xml:space="preserve">State:   </t>
  </si>
  <si>
    <t xml:space="preserve">WBAN No: </t>
  </si>
  <si>
    <t xml:space="preserve">Lat(N):  </t>
  </si>
  <si>
    <t xml:space="preserve">Long(W): </t>
  </si>
  <si>
    <t xml:space="preserve">Elev(m): </t>
  </si>
  <si>
    <t>Pres(mb):</t>
  </si>
  <si>
    <t>Stn Type:</t>
  </si>
  <si>
    <t>Tilt(deg)</t>
  </si>
  <si>
    <t xml:space="preserve">      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</si>
  <si>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</si>
  <si>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</si>
  <si>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</si>
  <si>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</si>
  <si>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</si>
  <si>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</si>
  <si>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</si>
  <si>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</si>
  <si>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</si>
  <si>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</si>
  <si>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</si>
  <si>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</si>
  <si>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</t>
  </si>
  <si>
    <t>Average</t>
  </si>
  <si>
    <t xml:space="preserve">         </t>
  </si>
  <si>
    <t>Minimum</t>
  </si>
  <si>
    <t>Maximum</t>
  </si>
  <si>
    <t xml:space="preserve">Lat - 15 </t>
  </si>
  <si>
    <t xml:space="preserve">Lat      </t>
  </si>
  <si>
    <t xml:space="preserve">Lat + 15 </t>
  </si>
  <si>
    <t>Axis Tilt</t>
  </si>
  <si>
    <t xml:space="preserve">Tracker  </t>
  </si>
  <si>
    <t xml:space="preserve">2-Axis   </t>
  </si>
  <si>
    <t xml:space="preserve">1-X, E-W </t>
  </si>
  <si>
    <t xml:space="preserve">Hor Axis </t>
  </si>
  <si>
    <t xml:space="preserve">1-X, N-S </t>
  </si>
  <si>
    <t xml:space="preserve">Tilt=Lat </t>
  </si>
  <si>
    <t xml:space="preserve">2-X      </t>
  </si>
  <si>
    <t>AVERAGE CLIMATIC CONDITIONS</t>
  </si>
  <si>
    <t xml:space="preserve">Element  </t>
  </si>
  <si>
    <t xml:space="preserve">Temp.    </t>
  </si>
  <si>
    <t>(deg C)</t>
  </si>
  <si>
    <t>Daily Min</t>
  </si>
  <si>
    <t>Daily Max</t>
  </si>
  <si>
    <t>Record Lo</t>
  </si>
  <si>
    <t>Record Hi</t>
  </si>
  <si>
    <t>HDD,Base=</t>
  </si>
  <si>
    <t xml:space="preserve"> 18.3C </t>
  </si>
  <si>
    <t>CDD,Base=</t>
  </si>
  <si>
    <t xml:space="preserve">Rel Hum  </t>
  </si>
  <si>
    <t>percent</t>
  </si>
  <si>
    <t>Wind Spd.</t>
  </si>
  <si>
    <t xml:space="preserve"> (m/s) </t>
  </si>
  <si>
    <t>kWh/m2/Year</t>
  </si>
  <si>
    <t>SOLAR RADIATION FOR 2-AXIS TRACKING FLAT-PLATE COLLECTORS (kWh/m2/day), Percentage Uncertainty = 9</t>
  </si>
  <si>
    <t>DIRECT BEAM SOLAR RADIATION FOR CONCENTRATING COLLECTORS (kWh/m2/day), Percentage Uncertainty = 8</t>
  </si>
  <si>
    <t>Tilt:</t>
  </si>
  <si>
    <t>Watts:</t>
  </si>
  <si>
    <t>kWh/m2/Day</t>
  </si>
  <si>
    <t>Efficiency (%):</t>
  </si>
  <si>
    <t>&lt;=DCkWh</t>
  </si>
  <si>
    <t>&lt;=ACkWh</t>
  </si>
  <si>
    <t>DC kWh =&gt;</t>
  </si>
  <si>
    <t>AC kWh =&gt;</t>
  </si>
  <si>
    <t>kWh/M2/Day =&gt;</t>
  </si>
  <si>
    <t>&lt;</t>
  </si>
  <si>
    <t>SOLAR RADIATION FOR FLAT-PLATE COLLECTORS FACING SOUTH AT A FIXED-TILT (kWh/m2/day), Percentage Uncertainty = 9</t>
  </si>
  <si>
    <t>lat</t>
  </si>
  <si>
    <t>SOLAR RADIATION FOR 1-AXIS TRACKING FLAT-PLATE COLLECTORS WITH A NORTH-SOUTH AXIS (kWh/m2/day), Percentage Uncertainty = 9</t>
  </si>
  <si>
    <t xml:space="preserve">BAKERSFIELD           </t>
  </si>
  <si>
    <t>CA</t>
  </si>
  <si>
    <t>Secondary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</si>
</sst>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" fontId="0" fillId="0" borderId="0" xfId="0" applyNumberForma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2" xfId="0" applyFont="1" applyBorder="1" applyAlignment="1">
      <alignment/>
    </xf>
    <xf numFmtId="0" fontId="0" fillId="0" borderId="9" xfId="0" applyBorder="1" applyAlignment="1">
      <alignment horizontal="left"/>
    </xf>
    <xf numFmtId="1" fontId="0" fillId="0" borderId="9" xfId="0" applyNumberFormat="1" applyBorder="1" applyAlignment="1">
      <alignment horizontal="left"/>
    </xf>
    <xf numFmtId="0" fontId="0" fillId="0" borderId="9" xfId="0" applyBorder="1" applyAlignment="1">
      <alignment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8</xdr:row>
      <xdr:rowOff>152400</xdr:rowOff>
    </xdr:from>
    <xdr:to>
      <xdr:col>8</xdr:col>
      <xdr:colOff>600075</xdr:colOff>
      <xdr:row>13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09675" y="1447800"/>
          <a:ext cx="426720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Enter the proposed module tilt without spaces, for example, "lat-15".
Standard utility intertie inverter efficiencies are around 90%, vs. 75% for bimodals such as the Trace SW and 85% for modified sine wave standalone models.
Remember that the data from NREL is +- 9% in accuracy.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nFran_Solar_da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at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ar Data"/>
      <sheetName val="Array Output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workbookViewId="0" topLeftCell="A1">
      <selection activeCell="P17" sqref="P17"/>
    </sheetView>
  </sheetViews>
  <sheetFormatPr defaultColWidth="9.140625" defaultRowHeight="12.75"/>
  <cols>
    <col min="1" max="1" width="11.00390625" style="0" customWidth="1"/>
    <col min="2" max="2" width="20.421875" style="0" bestFit="1" customWidth="1"/>
    <col min="3" max="15" width="5.00390625" style="0" bestFit="1" customWidth="1"/>
  </cols>
  <sheetData>
    <row r="1" spans="1:2" ht="12.75">
      <c r="A1" s="8" t="s">
        <v>0</v>
      </c>
      <c r="B1" s="9" t="s">
        <v>69</v>
      </c>
    </row>
    <row r="2" spans="1:2" ht="12.75">
      <c r="A2" s="17" t="s">
        <v>1</v>
      </c>
      <c r="B2" s="7" t="s">
        <v>70</v>
      </c>
    </row>
    <row r="3" spans="1:17" ht="12.75">
      <c r="A3" s="17" t="s">
        <v>2</v>
      </c>
      <c r="B3" s="7">
        <v>23155</v>
      </c>
      <c r="C3" s="15"/>
      <c r="D3" s="7"/>
      <c r="E3" s="7"/>
      <c r="F3" s="15"/>
      <c r="G3" s="16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2.75">
      <c r="A4" s="17" t="s">
        <v>3</v>
      </c>
      <c r="B4" s="7">
        <v>35.42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7"/>
      <c r="Q4" s="7"/>
    </row>
    <row r="5" spans="1:17" ht="12.75">
      <c r="A5" s="17" t="s">
        <v>4</v>
      </c>
      <c r="B5" s="7">
        <v>119.05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12.75">
      <c r="A6" s="17" t="s">
        <v>5</v>
      </c>
      <c r="B6" s="7">
        <v>150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14"/>
      <c r="Q6" s="7"/>
    </row>
    <row r="7" spans="1:17" ht="12.75">
      <c r="A7" s="17" t="s">
        <v>6</v>
      </c>
      <c r="B7" s="7">
        <v>998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4"/>
      <c r="Q7" s="7"/>
    </row>
    <row r="8" spans="1:2" ht="12.75">
      <c r="A8" s="17" t="s">
        <v>7</v>
      </c>
      <c r="B8" s="7" t="s">
        <v>71</v>
      </c>
    </row>
    <row r="9" ht="12.75">
      <c r="A9" s="1" t="s">
        <v>66</v>
      </c>
    </row>
    <row r="10" spans="1:16" ht="12.75">
      <c r="A10" s="1" t="s">
        <v>8</v>
      </c>
      <c r="B10" t="s">
        <v>9</v>
      </c>
      <c r="C10" t="s">
        <v>10</v>
      </c>
      <c r="D10" t="s">
        <v>11</v>
      </c>
      <c r="E10" t="s">
        <v>12</v>
      </c>
      <c r="F10" t="s">
        <v>13</v>
      </c>
      <c r="G10" t="s">
        <v>14</v>
      </c>
      <c r="H10" t="s">
        <v>15</v>
      </c>
      <c r="I10" t="s">
        <v>16</v>
      </c>
      <c r="J10" t="s">
        <v>17</v>
      </c>
      <c r="K10" t="s">
        <v>18</v>
      </c>
      <c r="L10" t="s">
        <v>19</v>
      </c>
      <c r="M10" t="s">
        <v>20</v>
      </c>
      <c r="N10" t="s">
        <v>21</v>
      </c>
      <c r="O10" t="s">
        <v>22</v>
      </c>
      <c r="P10" s="3" t="s">
        <v>53</v>
      </c>
    </row>
    <row r="11" spans="1:17" ht="12.75">
      <c r="A11" s="1">
        <v>0</v>
      </c>
      <c r="B11" t="s">
        <v>23</v>
      </c>
      <c r="C11">
        <v>2.3</v>
      </c>
      <c r="D11">
        <v>3.3</v>
      </c>
      <c r="E11">
        <v>4.7</v>
      </c>
      <c r="F11">
        <v>6.2</v>
      </c>
      <c r="G11">
        <v>7.4</v>
      </c>
      <c r="H11">
        <v>8.1</v>
      </c>
      <c r="I11">
        <v>8</v>
      </c>
      <c r="J11">
        <v>7.2</v>
      </c>
      <c r="K11">
        <v>5.9</v>
      </c>
      <c r="L11">
        <v>4.4</v>
      </c>
      <c r="M11">
        <v>2.9</v>
      </c>
      <c r="N11">
        <v>2.1</v>
      </c>
      <c r="O11">
        <v>5.2</v>
      </c>
      <c r="P11" s="3">
        <f aca="true" t="shared" si="0" ref="P11:P25">C11*31+D11*28+E11*31+F11*30+G11*31+H11*30+I11*31+J11*31+K11*31+L11*31+M11*30+N11*31</f>
        <v>1910.4</v>
      </c>
      <c r="Q11" s="3" t="s">
        <v>65</v>
      </c>
    </row>
    <row r="12" spans="1:16" ht="12.75">
      <c r="A12" s="1" t="s">
        <v>24</v>
      </c>
      <c r="B12" t="s">
        <v>25</v>
      </c>
      <c r="C12">
        <v>1.8</v>
      </c>
      <c r="D12">
        <v>2.6</v>
      </c>
      <c r="E12">
        <v>3.6</v>
      </c>
      <c r="F12">
        <v>4.8</v>
      </c>
      <c r="G12">
        <v>6.7</v>
      </c>
      <c r="H12">
        <v>7.6</v>
      </c>
      <c r="I12">
        <v>7.4</v>
      </c>
      <c r="J12">
        <v>6.4</v>
      </c>
      <c r="K12">
        <v>5.1</v>
      </c>
      <c r="L12">
        <v>3.8</v>
      </c>
      <c r="M12">
        <v>2.4</v>
      </c>
      <c r="N12">
        <v>1.8</v>
      </c>
      <c r="O12">
        <v>4.8</v>
      </c>
      <c r="P12" s="3">
        <f t="shared" si="0"/>
        <v>1651.3999999999999</v>
      </c>
    </row>
    <row r="13" spans="1:16" ht="12.75">
      <c r="A13" s="1" t="s">
        <v>24</v>
      </c>
      <c r="B13" t="s">
        <v>26</v>
      </c>
      <c r="C13">
        <v>2.9</v>
      </c>
      <c r="D13">
        <v>3.9</v>
      </c>
      <c r="E13">
        <v>5.5</v>
      </c>
      <c r="F13">
        <v>6.8</v>
      </c>
      <c r="G13">
        <v>7.9</v>
      </c>
      <c r="H13">
        <v>8.4</v>
      </c>
      <c r="I13">
        <v>8.4</v>
      </c>
      <c r="J13">
        <v>7.6</v>
      </c>
      <c r="K13">
        <v>6.4</v>
      </c>
      <c r="L13">
        <v>4.8</v>
      </c>
      <c r="M13">
        <v>3.3</v>
      </c>
      <c r="N13">
        <v>2.7</v>
      </c>
      <c r="O13">
        <v>5.4</v>
      </c>
      <c r="P13" s="3">
        <f t="shared" si="0"/>
        <v>2096.4</v>
      </c>
    </row>
    <row r="14" spans="1:17" s="3" customFormat="1" ht="12.75">
      <c r="A14" s="4" t="s">
        <v>27</v>
      </c>
      <c r="B14" s="5" t="s">
        <v>23</v>
      </c>
      <c r="C14" s="5">
        <v>3</v>
      </c>
      <c r="D14" s="5">
        <v>4.2</v>
      </c>
      <c r="E14" s="5">
        <v>5.4</v>
      </c>
      <c r="F14" s="5">
        <v>6.6</v>
      </c>
      <c r="G14" s="5">
        <v>7.4</v>
      </c>
      <c r="H14" s="5">
        <v>7.8</v>
      </c>
      <c r="I14" s="5">
        <v>7.8</v>
      </c>
      <c r="J14" s="5">
        <v>7.5</v>
      </c>
      <c r="K14" s="5">
        <v>6.8</v>
      </c>
      <c r="L14" s="5">
        <v>5.5</v>
      </c>
      <c r="M14" s="5">
        <v>3.8</v>
      </c>
      <c r="N14" s="5">
        <v>2.8</v>
      </c>
      <c r="O14" s="5">
        <v>5.7</v>
      </c>
      <c r="P14" s="3">
        <f t="shared" si="0"/>
        <v>2095.8</v>
      </c>
      <c r="Q14" s="3" t="s">
        <v>65</v>
      </c>
    </row>
    <row r="15" spans="1:16" ht="12.75">
      <c r="A15" s="1" t="s">
        <v>24</v>
      </c>
      <c r="B15" t="s">
        <v>25</v>
      </c>
      <c r="C15">
        <v>2</v>
      </c>
      <c r="D15">
        <v>3</v>
      </c>
      <c r="E15">
        <v>4</v>
      </c>
      <c r="F15">
        <v>5.1</v>
      </c>
      <c r="G15">
        <v>6.7</v>
      </c>
      <c r="H15">
        <v>7.3</v>
      </c>
      <c r="I15">
        <v>7.3</v>
      </c>
      <c r="J15">
        <v>6.6</v>
      </c>
      <c r="K15">
        <v>5.7</v>
      </c>
      <c r="L15">
        <v>4.7</v>
      </c>
      <c r="M15">
        <v>2.9</v>
      </c>
      <c r="N15">
        <v>2.1</v>
      </c>
      <c r="O15">
        <v>5.2</v>
      </c>
      <c r="P15" s="3">
        <f t="shared" si="0"/>
        <v>1755.1</v>
      </c>
    </row>
    <row r="16" spans="1:16" ht="12.75">
      <c r="A16" s="1" t="s">
        <v>24</v>
      </c>
      <c r="B16" t="s">
        <v>26</v>
      </c>
      <c r="C16">
        <v>4.2</v>
      </c>
      <c r="D16">
        <v>5.1</v>
      </c>
      <c r="E16">
        <v>6.5</v>
      </c>
      <c r="F16">
        <v>7.3</v>
      </c>
      <c r="G16">
        <v>7.9</v>
      </c>
      <c r="H16">
        <v>8.1</v>
      </c>
      <c r="I16">
        <v>8.2</v>
      </c>
      <c r="J16">
        <v>7.9</v>
      </c>
      <c r="K16">
        <v>7.3</v>
      </c>
      <c r="L16">
        <v>6.1</v>
      </c>
      <c r="M16">
        <v>4.5</v>
      </c>
      <c r="N16">
        <v>4.1</v>
      </c>
      <c r="O16">
        <v>6</v>
      </c>
      <c r="P16" s="3">
        <f t="shared" si="0"/>
        <v>2358</v>
      </c>
    </row>
    <row r="17" spans="1:17" s="3" customFormat="1" ht="12.75">
      <c r="A17" s="2" t="s">
        <v>28</v>
      </c>
      <c r="B17" s="3" t="s">
        <v>23</v>
      </c>
      <c r="C17" s="3">
        <v>3.3</v>
      </c>
      <c r="D17" s="3">
        <v>4.5</v>
      </c>
      <c r="E17" s="3">
        <v>5.6</v>
      </c>
      <c r="F17" s="3">
        <v>6.5</v>
      </c>
      <c r="G17" s="3">
        <v>6.9</v>
      </c>
      <c r="H17" s="3">
        <v>7.1</v>
      </c>
      <c r="I17" s="3">
        <v>7.2</v>
      </c>
      <c r="J17" s="3">
        <v>7.3</v>
      </c>
      <c r="K17" s="3">
        <v>6.9</v>
      </c>
      <c r="L17" s="3">
        <v>6</v>
      </c>
      <c r="M17" s="3">
        <v>4.3</v>
      </c>
      <c r="N17" s="3">
        <v>3.2</v>
      </c>
      <c r="O17" s="3">
        <v>5.7</v>
      </c>
      <c r="P17" s="25">
        <f t="shared" si="0"/>
        <v>2101.4</v>
      </c>
      <c r="Q17" s="3" t="s">
        <v>65</v>
      </c>
    </row>
    <row r="18" spans="1:16" ht="12.75">
      <c r="A18" s="1" t="s">
        <v>24</v>
      </c>
      <c r="B18" t="s">
        <v>25</v>
      </c>
      <c r="C18">
        <v>2.1</v>
      </c>
      <c r="D18">
        <v>3.1</v>
      </c>
      <c r="E18">
        <v>4</v>
      </c>
      <c r="F18">
        <v>5</v>
      </c>
      <c r="G18">
        <v>6.2</v>
      </c>
      <c r="H18">
        <v>6.7</v>
      </c>
      <c r="I18">
        <v>6.8</v>
      </c>
      <c r="J18">
        <v>6.4</v>
      </c>
      <c r="K18">
        <v>5.8</v>
      </c>
      <c r="L18">
        <v>5</v>
      </c>
      <c r="M18">
        <v>3.2</v>
      </c>
      <c r="N18">
        <v>2.3</v>
      </c>
      <c r="O18">
        <v>5.2</v>
      </c>
      <c r="P18" s="3">
        <f t="shared" si="0"/>
        <v>1730.4</v>
      </c>
    </row>
    <row r="19" spans="1:16" ht="12.75">
      <c r="A19" s="1" t="s">
        <v>24</v>
      </c>
      <c r="B19" t="s">
        <v>26</v>
      </c>
      <c r="C19">
        <v>4.8</v>
      </c>
      <c r="D19">
        <v>5.7</v>
      </c>
      <c r="E19">
        <v>6.9</v>
      </c>
      <c r="F19">
        <v>7.2</v>
      </c>
      <c r="G19">
        <v>7.4</v>
      </c>
      <c r="H19">
        <v>7.4</v>
      </c>
      <c r="I19">
        <v>7.5</v>
      </c>
      <c r="J19">
        <v>7.6</v>
      </c>
      <c r="K19">
        <v>7.5</v>
      </c>
      <c r="L19">
        <v>6.6</v>
      </c>
      <c r="M19">
        <v>5.2</v>
      </c>
      <c r="N19">
        <v>4.8</v>
      </c>
      <c r="O19">
        <v>6.1</v>
      </c>
      <c r="P19" s="3">
        <f t="shared" si="0"/>
        <v>2399.7</v>
      </c>
    </row>
    <row r="20" spans="1:17" ht="12.75">
      <c r="A20" s="1" t="s">
        <v>29</v>
      </c>
      <c r="B20" t="s">
        <v>23</v>
      </c>
      <c r="C20">
        <v>3.5</v>
      </c>
      <c r="D20">
        <v>4.7</v>
      </c>
      <c r="E20">
        <v>5.5</v>
      </c>
      <c r="F20">
        <v>6</v>
      </c>
      <c r="G20">
        <v>6.1</v>
      </c>
      <c r="H20">
        <v>6.1</v>
      </c>
      <c r="I20">
        <v>6.2</v>
      </c>
      <c r="J20">
        <v>6.6</v>
      </c>
      <c r="K20">
        <v>6.7</v>
      </c>
      <c r="L20">
        <v>6.1</v>
      </c>
      <c r="M20">
        <v>4.5</v>
      </c>
      <c r="N20">
        <v>3.4</v>
      </c>
      <c r="O20">
        <v>5.4</v>
      </c>
      <c r="P20" s="3">
        <f t="shared" si="0"/>
        <v>1996.7</v>
      </c>
      <c r="Q20" s="3" t="s">
        <v>65</v>
      </c>
    </row>
    <row r="21" spans="1:16" ht="12.75">
      <c r="A21" s="1" t="s">
        <v>24</v>
      </c>
      <c r="B21" t="s">
        <v>25</v>
      </c>
      <c r="C21">
        <v>2.1</v>
      </c>
      <c r="D21">
        <v>3.1</v>
      </c>
      <c r="E21">
        <v>3.9</v>
      </c>
      <c r="F21">
        <v>4.6</v>
      </c>
      <c r="G21">
        <v>5.5</v>
      </c>
      <c r="H21">
        <v>5.8</v>
      </c>
      <c r="I21">
        <v>5.9</v>
      </c>
      <c r="J21">
        <v>5.8</v>
      </c>
      <c r="K21">
        <v>5.6</v>
      </c>
      <c r="L21">
        <v>5</v>
      </c>
      <c r="M21">
        <v>3.2</v>
      </c>
      <c r="N21">
        <v>2.3</v>
      </c>
      <c r="O21">
        <v>4.8</v>
      </c>
      <c r="P21" s="3">
        <f t="shared" si="0"/>
        <v>1613.8999999999999</v>
      </c>
    </row>
    <row r="22" spans="1:16" ht="12.75">
      <c r="A22" s="1" t="s">
        <v>24</v>
      </c>
      <c r="B22" t="s">
        <v>26</v>
      </c>
      <c r="C22">
        <v>5.2</v>
      </c>
      <c r="D22">
        <v>5.9</v>
      </c>
      <c r="E22">
        <v>6.8</v>
      </c>
      <c r="F22">
        <v>6.7</v>
      </c>
      <c r="G22">
        <v>6.5</v>
      </c>
      <c r="H22">
        <v>6.3</v>
      </c>
      <c r="I22">
        <v>6.4</v>
      </c>
      <c r="J22">
        <v>6.9</v>
      </c>
      <c r="K22">
        <v>7.2</v>
      </c>
      <c r="L22">
        <v>6.8</v>
      </c>
      <c r="M22">
        <v>5.5</v>
      </c>
      <c r="N22">
        <v>5.2</v>
      </c>
      <c r="O22">
        <v>5.8</v>
      </c>
      <c r="P22" s="3">
        <f t="shared" si="0"/>
        <v>2301.2</v>
      </c>
    </row>
    <row r="23" spans="1:17" ht="12.75">
      <c r="A23" s="1">
        <v>90</v>
      </c>
      <c r="B23" t="s">
        <v>23</v>
      </c>
      <c r="C23">
        <v>3</v>
      </c>
      <c r="D23">
        <v>3.8</v>
      </c>
      <c r="E23">
        <v>3.8</v>
      </c>
      <c r="F23">
        <v>3.4</v>
      </c>
      <c r="G23">
        <v>2.8</v>
      </c>
      <c r="H23">
        <v>2.4</v>
      </c>
      <c r="I23">
        <v>2.6</v>
      </c>
      <c r="J23">
        <v>3.3</v>
      </c>
      <c r="K23">
        <v>4.3</v>
      </c>
      <c r="L23">
        <v>4.7</v>
      </c>
      <c r="M23">
        <v>3.9</v>
      </c>
      <c r="N23">
        <v>3</v>
      </c>
      <c r="O23">
        <v>3.4</v>
      </c>
      <c r="P23" s="3">
        <f t="shared" si="0"/>
        <v>1249.8999999999999</v>
      </c>
      <c r="Q23" s="3" t="s">
        <v>65</v>
      </c>
    </row>
    <row r="24" spans="1:16" ht="12.75">
      <c r="A24" s="1" t="s">
        <v>24</v>
      </c>
      <c r="B24" t="s">
        <v>25</v>
      </c>
      <c r="C24">
        <v>1.7</v>
      </c>
      <c r="D24">
        <v>2.4</v>
      </c>
      <c r="E24">
        <v>2.7</v>
      </c>
      <c r="F24">
        <v>2.7</v>
      </c>
      <c r="G24">
        <v>2.6</v>
      </c>
      <c r="H24">
        <v>2.3</v>
      </c>
      <c r="I24">
        <v>2.5</v>
      </c>
      <c r="J24">
        <v>3</v>
      </c>
      <c r="K24">
        <v>3.6</v>
      </c>
      <c r="L24">
        <v>3.8</v>
      </c>
      <c r="M24">
        <v>2.7</v>
      </c>
      <c r="N24">
        <v>2</v>
      </c>
      <c r="O24">
        <v>3</v>
      </c>
      <c r="P24" s="3">
        <f t="shared" si="0"/>
        <v>977.1</v>
      </c>
    </row>
    <row r="25" spans="1:16" ht="12.75">
      <c r="A25" s="1" t="s">
        <v>24</v>
      </c>
      <c r="B25" t="s">
        <v>26</v>
      </c>
      <c r="C25">
        <v>4.6</v>
      </c>
      <c r="D25">
        <v>4.8</v>
      </c>
      <c r="E25">
        <v>4.8</v>
      </c>
      <c r="F25">
        <v>3.8</v>
      </c>
      <c r="G25">
        <v>2.9</v>
      </c>
      <c r="H25">
        <v>2.4</v>
      </c>
      <c r="I25">
        <v>2.6</v>
      </c>
      <c r="J25">
        <v>3.4</v>
      </c>
      <c r="K25">
        <v>4.6</v>
      </c>
      <c r="L25">
        <v>5.3</v>
      </c>
      <c r="M25">
        <v>4.8</v>
      </c>
      <c r="N25">
        <v>4.8</v>
      </c>
      <c r="O25">
        <v>3.7</v>
      </c>
      <c r="P25" s="3">
        <f t="shared" si="0"/>
        <v>1487.3999999999999</v>
      </c>
    </row>
    <row r="26" ht="12.75">
      <c r="A26" s="1" t="s">
        <v>68</v>
      </c>
    </row>
    <row r="27" spans="1:15" ht="12.75">
      <c r="A27" s="1" t="s">
        <v>30</v>
      </c>
      <c r="B27" t="s">
        <v>9</v>
      </c>
      <c r="C27" t="s">
        <v>10</v>
      </c>
      <c r="D27" t="s">
        <v>11</v>
      </c>
      <c r="E27" t="s">
        <v>12</v>
      </c>
      <c r="F27" t="s">
        <v>13</v>
      </c>
      <c r="G27" t="s">
        <v>14</v>
      </c>
      <c r="H27" t="s">
        <v>15</v>
      </c>
      <c r="I27" t="s">
        <v>16</v>
      </c>
      <c r="J27" t="s">
        <v>17</v>
      </c>
      <c r="K27" t="s">
        <v>18</v>
      </c>
      <c r="L27" t="s">
        <v>19</v>
      </c>
      <c r="M27" t="s">
        <v>20</v>
      </c>
      <c r="N27" t="s">
        <v>21</v>
      </c>
      <c r="O27" t="s">
        <v>22</v>
      </c>
    </row>
    <row r="28" spans="1:16" ht="12.75">
      <c r="A28" s="1">
        <v>0</v>
      </c>
      <c r="B28" t="s">
        <v>23</v>
      </c>
      <c r="C28">
        <v>3</v>
      </c>
      <c r="D28">
        <v>4.5</v>
      </c>
      <c r="E28">
        <v>6.3</v>
      </c>
      <c r="F28">
        <v>8.4</v>
      </c>
      <c r="G28">
        <v>10.1</v>
      </c>
      <c r="H28">
        <v>11</v>
      </c>
      <c r="I28">
        <v>11.1</v>
      </c>
      <c r="J28">
        <v>10.1</v>
      </c>
      <c r="K28">
        <v>8.5</v>
      </c>
      <c r="L28">
        <v>6.3</v>
      </c>
      <c r="M28">
        <v>3.9</v>
      </c>
      <c r="N28">
        <v>2.7</v>
      </c>
      <c r="O28">
        <v>7.2</v>
      </c>
      <c r="P28" s="3">
        <f>C28*31+D28*28+E28*31+F28*30+G28*31+H28*30+I28*31+J28*31+K28*31+L28*31+M28*30+N28*31</f>
        <v>2626.0999999999995</v>
      </c>
    </row>
    <row r="29" spans="1:16" ht="12.75">
      <c r="A29" s="1" t="s">
        <v>24</v>
      </c>
      <c r="B29" t="s">
        <v>25</v>
      </c>
      <c r="C29">
        <v>1.9</v>
      </c>
      <c r="D29">
        <v>3.1</v>
      </c>
      <c r="E29">
        <v>4.4</v>
      </c>
      <c r="F29">
        <v>6</v>
      </c>
      <c r="G29">
        <v>8.8</v>
      </c>
      <c r="H29">
        <v>10.2</v>
      </c>
      <c r="I29">
        <v>10</v>
      </c>
      <c r="J29">
        <v>8.5</v>
      </c>
      <c r="K29">
        <v>6.9</v>
      </c>
      <c r="L29">
        <v>5.2</v>
      </c>
      <c r="M29">
        <v>2.8</v>
      </c>
      <c r="N29">
        <v>2</v>
      </c>
      <c r="O29">
        <v>6.3</v>
      </c>
      <c r="P29" s="3">
        <f aca="true" t="shared" si="1" ref="P29:P39">C29*31+D29*28+E29*31+F29*30+G29*31+H29*30+I29*31+J29*31+K29*31+L29*31+M29*30+N29*31</f>
        <v>2135.5</v>
      </c>
    </row>
    <row r="30" spans="1:16" ht="12.75">
      <c r="A30" s="1" t="s">
        <v>24</v>
      </c>
      <c r="B30" t="s">
        <v>26</v>
      </c>
      <c r="C30">
        <v>4.3</v>
      </c>
      <c r="D30">
        <v>5.6</v>
      </c>
      <c r="E30">
        <v>7.9</v>
      </c>
      <c r="F30">
        <v>9.5</v>
      </c>
      <c r="G30">
        <v>11.1</v>
      </c>
      <c r="H30">
        <v>11.8</v>
      </c>
      <c r="I30">
        <v>11.9</v>
      </c>
      <c r="J30">
        <v>10.9</v>
      </c>
      <c r="K30">
        <v>9.4</v>
      </c>
      <c r="L30">
        <v>7.1</v>
      </c>
      <c r="M30">
        <v>4.8</v>
      </c>
      <c r="N30">
        <v>4.1</v>
      </c>
      <c r="O30">
        <v>7.6</v>
      </c>
      <c r="P30" s="3">
        <f t="shared" si="1"/>
        <v>3007.5</v>
      </c>
    </row>
    <row r="31" spans="1:16" ht="12.75">
      <c r="A31" s="1" t="s">
        <v>27</v>
      </c>
      <c r="B31" t="s">
        <v>23</v>
      </c>
      <c r="C31">
        <v>3.5</v>
      </c>
      <c r="D31">
        <v>5.1</v>
      </c>
      <c r="E31">
        <v>6.8</v>
      </c>
      <c r="F31">
        <v>8.7</v>
      </c>
      <c r="G31">
        <v>10.2</v>
      </c>
      <c r="H31">
        <v>11</v>
      </c>
      <c r="I31">
        <v>11.1</v>
      </c>
      <c r="J31">
        <v>10.5</v>
      </c>
      <c r="K31">
        <v>9.1</v>
      </c>
      <c r="L31">
        <v>7.2</v>
      </c>
      <c r="M31">
        <v>4.7</v>
      </c>
      <c r="N31">
        <v>3.3</v>
      </c>
      <c r="O31">
        <v>7.6</v>
      </c>
      <c r="P31" s="3">
        <f t="shared" si="1"/>
        <v>2787.5</v>
      </c>
    </row>
    <row r="32" spans="1:16" ht="12.75">
      <c r="A32" s="1" t="s">
        <v>24</v>
      </c>
      <c r="B32" t="s">
        <v>25</v>
      </c>
      <c r="C32">
        <v>2.1</v>
      </c>
      <c r="D32">
        <v>3.4</v>
      </c>
      <c r="E32">
        <v>4.7</v>
      </c>
      <c r="F32">
        <v>6.2</v>
      </c>
      <c r="G32">
        <v>8.8</v>
      </c>
      <c r="H32">
        <v>10.1</v>
      </c>
      <c r="I32">
        <v>10</v>
      </c>
      <c r="J32">
        <v>8.7</v>
      </c>
      <c r="K32">
        <v>7.4</v>
      </c>
      <c r="L32">
        <v>5.8</v>
      </c>
      <c r="M32">
        <v>3.3</v>
      </c>
      <c r="N32">
        <v>2.3</v>
      </c>
      <c r="O32">
        <v>6.7</v>
      </c>
      <c r="P32" s="3">
        <f t="shared" si="1"/>
        <v>2227.0000000000005</v>
      </c>
    </row>
    <row r="33" spans="1:16" ht="12.75">
      <c r="A33" s="1" t="s">
        <v>24</v>
      </c>
      <c r="B33" t="s">
        <v>26</v>
      </c>
      <c r="C33">
        <v>5.2</v>
      </c>
      <c r="D33">
        <v>6.5</v>
      </c>
      <c r="E33">
        <v>8.7</v>
      </c>
      <c r="F33">
        <v>9.9</v>
      </c>
      <c r="G33">
        <v>11.2</v>
      </c>
      <c r="H33">
        <v>11.7</v>
      </c>
      <c r="I33">
        <v>11.9</v>
      </c>
      <c r="J33">
        <v>11.2</v>
      </c>
      <c r="K33">
        <v>10.1</v>
      </c>
      <c r="L33">
        <v>8</v>
      </c>
      <c r="M33">
        <v>5.7</v>
      </c>
      <c r="N33">
        <v>5.1</v>
      </c>
      <c r="O33">
        <v>8.1</v>
      </c>
      <c r="P33" s="3">
        <f t="shared" si="1"/>
        <v>3214.4</v>
      </c>
    </row>
    <row r="34" spans="1:16" ht="12.75">
      <c r="A34" s="1" t="s">
        <v>28</v>
      </c>
      <c r="B34" t="s">
        <v>23</v>
      </c>
      <c r="C34">
        <v>3.8</v>
      </c>
      <c r="D34">
        <v>5.4</v>
      </c>
      <c r="E34">
        <v>7</v>
      </c>
      <c r="F34">
        <v>8.7</v>
      </c>
      <c r="G34">
        <v>9.9</v>
      </c>
      <c r="H34">
        <v>10.5</v>
      </c>
      <c r="I34">
        <v>10.7</v>
      </c>
      <c r="J34">
        <v>10.3</v>
      </c>
      <c r="K34">
        <v>9.2</v>
      </c>
      <c r="L34">
        <v>7.5</v>
      </c>
      <c r="M34">
        <v>5</v>
      </c>
      <c r="N34">
        <v>3.6</v>
      </c>
      <c r="O34">
        <v>7.6</v>
      </c>
      <c r="P34" s="3">
        <f t="shared" si="1"/>
        <v>2799.2</v>
      </c>
    </row>
    <row r="35" spans="1:16" ht="12.75">
      <c r="A35" s="1" t="s">
        <v>24</v>
      </c>
      <c r="B35" t="s">
        <v>25</v>
      </c>
      <c r="C35">
        <v>2.2</v>
      </c>
      <c r="D35">
        <v>3.5</v>
      </c>
      <c r="E35">
        <v>4.8</v>
      </c>
      <c r="F35">
        <v>6.1</v>
      </c>
      <c r="G35">
        <v>8.6</v>
      </c>
      <c r="H35">
        <v>9.7</v>
      </c>
      <c r="I35">
        <v>9.6</v>
      </c>
      <c r="J35">
        <v>8.6</v>
      </c>
      <c r="K35">
        <v>7.4</v>
      </c>
      <c r="L35">
        <v>6.1</v>
      </c>
      <c r="M35">
        <v>3.5</v>
      </c>
      <c r="N35">
        <v>2.5</v>
      </c>
      <c r="O35">
        <v>6.7</v>
      </c>
      <c r="P35" s="3">
        <f t="shared" si="1"/>
        <v>2220.7999999999997</v>
      </c>
    </row>
    <row r="36" spans="1:16" ht="12.75">
      <c r="A36" s="1" t="s">
        <v>24</v>
      </c>
      <c r="B36" t="s">
        <v>26</v>
      </c>
      <c r="C36">
        <v>5.7</v>
      </c>
      <c r="D36">
        <v>6.9</v>
      </c>
      <c r="E36">
        <v>8.9</v>
      </c>
      <c r="F36">
        <v>9.9</v>
      </c>
      <c r="G36">
        <v>10.9</v>
      </c>
      <c r="H36">
        <v>11.2</v>
      </c>
      <c r="I36">
        <v>11.5</v>
      </c>
      <c r="J36">
        <v>11</v>
      </c>
      <c r="K36">
        <v>10.3</v>
      </c>
      <c r="L36">
        <v>8.4</v>
      </c>
      <c r="M36">
        <v>6.2</v>
      </c>
      <c r="N36">
        <v>5.7</v>
      </c>
      <c r="O36">
        <v>8.1</v>
      </c>
      <c r="P36" s="3">
        <f t="shared" si="1"/>
        <v>3256.6</v>
      </c>
    </row>
    <row r="37" spans="1:16" ht="12.75">
      <c r="A37" s="1" t="s">
        <v>29</v>
      </c>
      <c r="B37" t="s">
        <v>23</v>
      </c>
      <c r="C37">
        <v>3.9</v>
      </c>
      <c r="D37">
        <v>5.5</v>
      </c>
      <c r="E37">
        <v>6.9</v>
      </c>
      <c r="F37">
        <v>8.3</v>
      </c>
      <c r="G37">
        <v>9.3</v>
      </c>
      <c r="H37">
        <v>9.8</v>
      </c>
      <c r="I37">
        <v>10</v>
      </c>
      <c r="J37">
        <v>9.8</v>
      </c>
      <c r="K37">
        <v>9</v>
      </c>
      <c r="L37">
        <v>7.6</v>
      </c>
      <c r="M37">
        <v>5.2</v>
      </c>
      <c r="N37">
        <v>3.8</v>
      </c>
      <c r="O37">
        <v>7.4</v>
      </c>
      <c r="P37" s="3">
        <f t="shared" si="1"/>
        <v>2722.2999999999997</v>
      </c>
    </row>
    <row r="38" spans="1:16" ht="12.75">
      <c r="A38" s="1" t="s">
        <v>24</v>
      </c>
      <c r="B38" t="s">
        <v>25</v>
      </c>
      <c r="C38">
        <v>2.2</v>
      </c>
      <c r="D38">
        <v>3.5</v>
      </c>
      <c r="E38">
        <v>4.7</v>
      </c>
      <c r="F38">
        <v>5.9</v>
      </c>
      <c r="G38">
        <v>8.1</v>
      </c>
      <c r="H38">
        <v>9.1</v>
      </c>
      <c r="I38">
        <v>9</v>
      </c>
      <c r="J38">
        <v>8.1</v>
      </c>
      <c r="K38">
        <v>7.3</v>
      </c>
      <c r="L38">
        <v>6.1</v>
      </c>
      <c r="M38">
        <v>3.6</v>
      </c>
      <c r="N38">
        <v>2.5</v>
      </c>
      <c r="O38">
        <v>6.4</v>
      </c>
      <c r="P38" s="3">
        <f t="shared" si="1"/>
        <v>2144</v>
      </c>
    </row>
    <row r="39" spans="1:16" ht="12.75">
      <c r="A39" s="1" t="s">
        <v>24</v>
      </c>
      <c r="B39" t="s">
        <v>26</v>
      </c>
      <c r="C39">
        <v>6</v>
      </c>
      <c r="D39">
        <v>7.1</v>
      </c>
      <c r="E39">
        <v>8.9</v>
      </c>
      <c r="F39">
        <v>9.5</v>
      </c>
      <c r="G39">
        <v>10.3</v>
      </c>
      <c r="H39">
        <v>10.4</v>
      </c>
      <c r="I39">
        <v>10.8</v>
      </c>
      <c r="J39">
        <v>10.5</v>
      </c>
      <c r="K39">
        <v>10.1</v>
      </c>
      <c r="L39">
        <v>8.5</v>
      </c>
      <c r="M39">
        <v>6.5</v>
      </c>
      <c r="N39">
        <v>6</v>
      </c>
      <c r="O39">
        <v>7.9</v>
      </c>
      <c r="P39" s="3">
        <f t="shared" si="1"/>
        <v>3194.9</v>
      </c>
    </row>
    <row r="40" ht="12.75">
      <c r="A40" s="1" t="s">
        <v>54</v>
      </c>
    </row>
    <row r="41" spans="1:15" ht="12.75">
      <c r="A41" s="1" t="s">
        <v>31</v>
      </c>
      <c r="B41" t="s">
        <v>9</v>
      </c>
      <c r="C41" t="s">
        <v>10</v>
      </c>
      <c r="D41" t="s">
        <v>11</v>
      </c>
      <c r="E41" t="s">
        <v>12</v>
      </c>
      <c r="F41" t="s">
        <v>13</v>
      </c>
      <c r="G41" t="s">
        <v>14</v>
      </c>
      <c r="H41" t="s">
        <v>15</v>
      </c>
      <c r="I41" t="s">
        <v>16</v>
      </c>
      <c r="J41" t="s">
        <v>17</v>
      </c>
      <c r="K41" t="s">
        <v>18</v>
      </c>
      <c r="L41" t="s">
        <v>19</v>
      </c>
      <c r="M41" t="s">
        <v>20</v>
      </c>
      <c r="N41" t="s">
        <v>21</v>
      </c>
      <c r="O41" t="s">
        <v>22</v>
      </c>
    </row>
    <row r="42" spans="1:16" ht="12.75">
      <c r="A42" s="1" t="s">
        <v>32</v>
      </c>
      <c r="B42" t="s">
        <v>23</v>
      </c>
      <c r="C42">
        <v>4</v>
      </c>
      <c r="D42">
        <v>5.5</v>
      </c>
      <c r="E42">
        <v>7</v>
      </c>
      <c r="F42">
        <v>8.8</v>
      </c>
      <c r="G42">
        <v>10.3</v>
      </c>
      <c r="H42">
        <v>11.2</v>
      </c>
      <c r="I42">
        <v>11.3</v>
      </c>
      <c r="J42">
        <v>10.5</v>
      </c>
      <c r="K42">
        <v>9.2</v>
      </c>
      <c r="L42">
        <v>7.6</v>
      </c>
      <c r="M42">
        <v>5.2</v>
      </c>
      <c r="N42">
        <v>3.8</v>
      </c>
      <c r="O42">
        <v>7.9</v>
      </c>
      <c r="P42" s="3">
        <f>C42*31+D42*28+E42*31+F42*30+G42*31+H42*30+I42*31+J42*31+K42*31+L42*31+M42*30+N42*31</f>
        <v>2884.7</v>
      </c>
    </row>
    <row r="43" spans="1:16" ht="12.75">
      <c r="A43" s="1" t="s">
        <v>24</v>
      </c>
      <c r="B43" t="s">
        <v>25</v>
      </c>
      <c r="C43">
        <v>2.2</v>
      </c>
      <c r="D43">
        <v>3.5</v>
      </c>
      <c r="E43">
        <v>4.8</v>
      </c>
      <c r="F43">
        <v>6.2</v>
      </c>
      <c r="G43">
        <v>8.9</v>
      </c>
      <c r="H43">
        <v>10.4</v>
      </c>
      <c r="I43">
        <v>10.1</v>
      </c>
      <c r="J43">
        <v>8.8</v>
      </c>
      <c r="K43">
        <v>7.5</v>
      </c>
      <c r="L43">
        <v>6.2</v>
      </c>
      <c r="M43">
        <v>3.6</v>
      </c>
      <c r="N43">
        <v>2.5</v>
      </c>
      <c r="O43">
        <v>6.9</v>
      </c>
      <c r="P43" s="3">
        <f>C43*31+D43*28+E43*31+F43*30+G43*31+H43*30+I43*31+J43*31+K43*31+L43*31+M43*30+N43*31</f>
        <v>2285</v>
      </c>
    </row>
    <row r="44" spans="1:16" ht="12.75">
      <c r="A44" s="1" t="s">
        <v>24</v>
      </c>
      <c r="B44" t="s">
        <v>26</v>
      </c>
      <c r="C44">
        <v>6.1</v>
      </c>
      <c r="D44">
        <v>7.1</v>
      </c>
      <c r="E44">
        <v>9</v>
      </c>
      <c r="F44">
        <v>10</v>
      </c>
      <c r="G44">
        <v>11.4</v>
      </c>
      <c r="H44">
        <v>11.9</v>
      </c>
      <c r="I44">
        <v>12.1</v>
      </c>
      <c r="J44">
        <v>11.3</v>
      </c>
      <c r="K44">
        <v>10.3</v>
      </c>
      <c r="L44">
        <v>8.5</v>
      </c>
      <c r="M44">
        <v>6.5</v>
      </c>
      <c r="N44">
        <v>6.1</v>
      </c>
      <c r="O44">
        <v>8.4</v>
      </c>
      <c r="P44" s="3">
        <f>C44*31+D44*28+E44*31+F44*30+G44*31+H44*30+I44*31+J44*31+K44*31+L44*31+M44*30+N44*31</f>
        <v>3369.6000000000004</v>
      </c>
    </row>
    <row r="45" ht="12.75">
      <c r="A45" s="1" t="s">
        <v>55</v>
      </c>
    </row>
    <row r="46" spans="1:15" ht="12.75">
      <c r="A46" s="1" t="s">
        <v>31</v>
      </c>
      <c r="B46" t="s">
        <v>9</v>
      </c>
      <c r="C46" t="s">
        <v>10</v>
      </c>
      <c r="D46" t="s">
        <v>11</v>
      </c>
      <c r="E46" t="s">
        <v>12</v>
      </c>
      <c r="F46" t="s">
        <v>13</v>
      </c>
      <c r="G46" t="s">
        <v>14</v>
      </c>
      <c r="H46" t="s">
        <v>15</v>
      </c>
      <c r="I46" t="s">
        <v>16</v>
      </c>
      <c r="J46" t="s">
        <v>17</v>
      </c>
      <c r="K46" t="s">
        <v>18</v>
      </c>
      <c r="L46" t="s">
        <v>19</v>
      </c>
      <c r="M46" t="s">
        <v>20</v>
      </c>
      <c r="N46" t="s">
        <v>21</v>
      </c>
      <c r="O46" t="s">
        <v>22</v>
      </c>
    </row>
    <row r="47" spans="1:16" ht="12.75">
      <c r="A47" s="1" t="s">
        <v>33</v>
      </c>
      <c r="B47" t="s">
        <v>23</v>
      </c>
      <c r="C47">
        <v>2.1</v>
      </c>
      <c r="D47">
        <v>2.9</v>
      </c>
      <c r="E47">
        <v>3.5</v>
      </c>
      <c r="F47">
        <v>4.5</v>
      </c>
      <c r="G47">
        <v>5.6</v>
      </c>
      <c r="H47">
        <v>6.5</v>
      </c>
      <c r="I47">
        <v>6.5</v>
      </c>
      <c r="J47">
        <v>5.9</v>
      </c>
      <c r="K47">
        <v>5.2</v>
      </c>
      <c r="L47">
        <v>4.4</v>
      </c>
      <c r="M47">
        <v>3</v>
      </c>
      <c r="N47">
        <v>2</v>
      </c>
      <c r="O47">
        <v>4.3</v>
      </c>
      <c r="P47" s="3">
        <f aca="true" t="shared" si="2" ref="P47:P58">C47*31+D47*28+E47*31+F47*30+G47*31+H47*30+I47*31+J47*31+K47*31+L47*31+M47*30+N47*31</f>
        <v>1592.4</v>
      </c>
    </row>
    <row r="48" spans="1:16" ht="12.75">
      <c r="A48" s="1" t="s">
        <v>34</v>
      </c>
      <c r="B48" t="s">
        <v>25</v>
      </c>
      <c r="C48">
        <v>0.6</v>
      </c>
      <c r="D48">
        <v>1.4</v>
      </c>
      <c r="E48">
        <v>1.8</v>
      </c>
      <c r="F48">
        <v>2.5</v>
      </c>
      <c r="G48">
        <v>4.6</v>
      </c>
      <c r="H48">
        <v>5.7</v>
      </c>
      <c r="I48">
        <v>5.6</v>
      </c>
      <c r="J48">
        <v>4.5</v>
      </c>
      <c r="K48">
        <v>3.7</v>
      </c>
      <c r="L48">
        <v>3.3</v>
      </c>
      <c r="M48">
        <v>1.6</v>
      </c>
      <c r="N48">
        <v>0.9</v>
      </c>
      <c r="O48">
        <v>3.5</v>
      </c>
      <c r="P48" s="3">
        <f t="shared" si="2"/>
        <v>1108.2</v>
      </c>
    </row>
    <row r="49" spans="1:16" ht="12.75">
      <c r="A49" s="1" t="s">
        <v>24</v>
      </c>
      <c r="B49" t="s">
        <v>26</v>
      </c>
      <c r="C49">
        <v>3.8</v>
      </c>
      <c r="D49">
        <v>4.2</v>
      </c>
      <c r="E49">
        <v>5.1</v>
      </c>
      <c r="F49">
        <v>5.5</v>
      </c>
      <c r="G49">
        <v>6.6</v>
      </c>
      <c r="H49">
        <v>7.1</v>
      </c>
      <c r="I49">
        <v>7.3</v>
      </c>
      <c r="J49">
        <v>6.6</v>
      </c>
      <c r="K49">
        <v>6.1</v>
      </c>
      <c r="L49">
        <v>5.2</v>
      </c>
      <c r="M49">
        <v>4</v>
      </c>
      <c r="N49">
        <v>3.9</v>
      </c>
      <c r="O49">
        <v>4.8</v>
      </c>
      <c r="P49" s="3">
        <f t="shared" si="2"/>
        <v>1998.2</v>
      </c>
    </row>
    <row r="50" spans="1:16" ht="12.75">
      <c r="A50" s="1" t="s">
        <v>35</v>
      </c>
      <c r="B50" t="s">
        <v>23</v>
      </c>
      <c r="C50">
        <v>1.6</v>
      </c>
      <c r="D50">
        <v>2.7</v>
      </c>
      <c r="E50">
        <v>4</v>
      </c>
      <c r="F50">
        <v>5.8</v>
      </c>
      <c r="G50">
        <v>7.5</v>
      </c>
      <c r="H50">
        <v>8.6</v>
      </c>
      <c r="I50">
        <v>8.7</v>
      </c>
      <c r="J50">
        <v>7.9</v>
      </c>
      <c r="K50">
        <v>6.5</v>
      </c>
      <c r="L50">
        <v>4.6</v>
      </c>
      <c r="M50">
        <v>2.5</v>
      </c>
      <c r="N50">
        <v>1.5</v>
      </c>
      <c r="O50">
        <v>5.2</v>
      </c>
      <c r="P50" s="3">
        <f t="shared" si="2"/>
        <v>1893.9</v>
      </c>
    </row>
    <row r="51" spans="1:16" ht="12.75">
      <c r="A51" s="1" t="s">
        <v>34</v>
      </c>
      <c r="B51" t="s">
        <v>25</v>
      </c>
      <c r="C51">
        <v>0.5</v>
      </c>
      <c r="D51">
        <v>1.3</v>
      </c>
      <c r="E51">
        <v>2.1</v>
      </c>
      <c r="F51">
        <v>3.2</v>
      </c>
      <c r="G51">
        <v>6</v>
      </c>
      <c r="H51">
        <v>7.5</v>
      </c>
      <c r="I51">
        <v>7.3</v>
      </c>
      <c r="J51">
        <v>5.8</v>
      </c>
      <c r="K51">
        <v>4.6</v>
      </c>
      <c r="L51">
        <v>3.4</v>
      </c>
      <c r="M51">
        <v>1.3</v>
      </c>
      <c r="N51">
        <v>0.7</v>
      </c>
      <c r="O51">
        <v>4.1</v>
      </c>
      <c r="P51" s="3">
        <f t="shared" si="2"/>
        <v>1338.8</v>
      </c>
    </row>
    <row r="52" spans="1:16" ht="12.75">
      <c r="A52" s="1" t="s">
        <v>24</v>
      </c>
      <c r="B52" t="s">
        <v>26</v>
      </c>
      <c r="C52">
        <v>3</v>
      </c>
      <c r="D52">
        <v>3.9</v>
      </c>
      <c r="E52">
        <v>5.9</v>
      </c>
      <c r="F52">
        <v>7.2</v>
      </c>
      <c r="G52">
        <v>8.8</v>
      </c>
      <c r="H52">
        <v>9.5</v>
      </c>
      <c r="I52">
        <v>9.9</v>
      </c>
      <c r="J52">
        <v>8.9</v>
      </c>
      <c r="K52">
        <v>7.7</v>
      </c>
      <c r="L52">
        <v>5.5</v>
      </c>
      <c r="M52">
        <v>3.3</v>
      </c>
      <c r="N52">
        <v>2.9</v>
      </c>
      <c r="O52">
        <v>5.6</v>
      </c>
      <c r="P52" s="3">
        <f t="shared" si="2"/>
        <v>2339.8000000000006</v>
      </c>
    </row>
    <row r="53" spans="1:16" ht="12.75">
      <c r="A53" s="1" t="s">
        <v>35</v>
      </c>
      <c r="B53" t="s">
        <v>23</v>
      </c>
      <c r="C53">
        <v>2.2</v>
      </c>
      <c r="D53">
        <v>3.5</v>
      </c>
      <c r="E53">
        <v>4.6</v>
      </c>
      <c r="F53">
        <v>6</v>
      </c>
      <c r="G53">
        <v>7.2</v>
      </c>
      <c r="H53">
        <v>8</v>
      </c>
      <c r="I53">
        <v>8.2</v>
      </c>
      <c r="J53">
        <v>7.9</v>
      </c>
      <c r="K53">
        <v>7.1</v>
      </c>
      <c r="L53">
        <v>5.5</v>
      </c>
      <c r="M53">
        <v>3.4</v>
      </c>
      <c r="N53">
        <v>2.2</v>
      </c>
      <c r="O53">
        <v>5.5</v>
      </c>
      <c r="P53" s="3">
        <f t="shared" si="2"/>
        <v>2011.9</v>
      </c>
    </row>
    <row r="54" spans="1:16" ht="12.75">
      <c r="A54" s="1" t="s">
        <v>36</v>
      </c>
      <c r="B54" t="s">
        <v>25</v>
      </c>
      <c r="C54">
        <v>0.6</v>
      </c>
      <c r="D54">
        <v>1.7</v>
      </c>
      <c r="E54">
        <v>2.4</v>
      </c>
      <c r="F54">
        <v>3.3</v>
      </c>
      <c r="G54">
        <v>5.8</v>
      </c>
      <c r="H54">
        <v>7.1</v>
      </c>
      <c r="I54">
        <v>6.9</v>
      </c>
      <c r="J54">
        <v>5.9</v>
      </c>
      <c r="K54">
        <v>5</v>
      </c>
      <c r="L54">
        <v>4.2</v>
      </c>
      <c r="M54">
        <v>1.8</v>
      </c>
      <c r="N54">
        <v>1</v>
      </c>
      <c r="O54">
        <v>4.3</v>
      </c>
      <c r="P54" s="3">
        <f t="shared" si="2"/>
        <v>1399.4</v>
      </c>
    </row>
    <row r="55" spans="1:16" ht="12.75">
      <c r="A55" s="1" t="s">
        <v>24</v>
      </c>
      <c r="B55" t="s">
        <v>26</v>
      </c>
      <c r="C55">
        <v>4.2</v>
      </c>
      <c r="D55">
        <v>5</v>
      </c>
      <c r="E55">
        <v>6.7</v>
      </c>
      <c r="F55">
        <v>7.4</v>
      </c>
      <c r="G55">
        <v>8.5</v>
      </c>
      <c r="H55">
        <v>8.9</v>
      </c>
      <c r="I55">
        <v>9.4</v>
      </c>
      <c r="J55">
        <v>8.9</v>
      </c>
      <c r="K55">
        <v>8.4</v>
      </c>
      <c r="L55">
        <v>6.6</v>
      </c>
      <c r="M55">
        <v>4.6</v>
      </c>
      <c r="N55">
        <v>4.2</v>
      </c>
      <c r="O55">
        <v>6</v>
      </c>
      <c r="P55" s="3">
        <f t="shared" si="2"/>
        <v>2530.9</v>
      </c>
    </row>
    <row r="56" spans="1:16" ht="12.75">
      <c r="A56" s="1" t="s">
        <v>37</v>
      </c>
      <c r="B56" t="s">
        <v>23</v>
      </c>
      <c r="C56">
        <v>2.4</v>
      </c>
      <c r="D56">
        <v>3.5</v>
      </c>
      <c r="E56">
        <v>4.6</v>
      </c>
      <c r="F56">
        <v>6.1</v>
      </c>
      <c r="G56">
        <v>7.7</v>
      </c>
      <c r="H56">
        <v>8.7</v>
      </c>
      <c r="I56">
        <v>8.9</v>
      </c>
      <c r="J56">
        <v>8.2</v>
      </c>
      <c r="K56">
        <v>7.1</v>
      </c>
      <c r="L56">
        <v>5.6</v>
      </c>
      <c r="M56">
        <v>3.5</v>
      </c>
      <c r="N56">
        <v>2.3</v>
      </c>
      <c r="O56">
        <v>5.7</v>
      </c>
      <c r="P56" s="3">
        <f t="shared" si="2"/>
        <v>2097.8</v>
      </c>
    </row>
    <row r="57" spans="1:16" ht="12.75">
      <c r="A57" s="1" t="s">
        <v>24</v>
      </c>
      <c r="B57" t="s">
        <v>25</v>
      </c>
      <c r="C57">
        <v>0.7</v>
      </c>
      <c r="D57">
        <v>1.7</v>
      </c>
      <c r="E57">
        <v>2.4</v>
      </c>
      <c r="F57">
        <v>3.4</v>
      </c>
      <c r="G57">
        <v>6.1</v>
      </c>
      <c r="H57">
        <v>7.7</v>
      </c>
      <c r="I57">
        <v>7.4</v>
      </c>
      <c r="J57">
        <v>6.1</v>
      </c>
      <c r="K57">
        <v>5</v>
      </c>
      <c r="L57">
        <v>4.2</v>
      </c>
      <c r="M57">
        <v>1.9</v>
      </c>
      <c r="N57">
        <v>1.1</v>
      </c>
      <c r="O57">
        <v>4.5</v>
      </c>
      <c r="P57" s="3">
        <f t="shared" si="2"/>
        <v>1460.6</v>
      </c>
    </row>
    <row r="58" spans="1:16" ht="12.75">
      <c r="A58" s="1" t="s">
        <v>24</v>
      </c>
      <c r="B58" t="s">
        <v>26</v>
      </c>
      <c r="C58">
        <v>4.4</v>
      </c>
      <c r="D58">
        <v>5.1</v>
      </c>
      <c r="E58">
        <v>6.8</v>
      </c>
      <c r="F58">
        <v>7.6</v>
      </c>
      <c r="G58">
        <v>9</v>
      </c>
      <c r="H58">
        <v>9.6</v>
      </c>
      <c r="I58">
        <v>10.1</v>
      </c>
      <c r="J58">
        <v>9.2</v>
      </c>
      <c r="K58">
        <v>8.4</v>
      </c>
      <c r="L58">
        <v>6.7</v>
      </c>
      <c r="M58">
        <v>4.8</v>
      </c>
      <c r="N58">
        <v>4.6</v>
      </c>
      <c r="O58">
        <v>6.3</v>
      </c>
      <c r="P58" s="3">
        <f t="shared" si="2"/>
        <v>2637.9999999999995</v>
      </c>
    </row>
    <row r="59" ht="12.75">
      <c r="A59" s="1" t="s">
        <v>38</v>
      </c>
    </row>
    <row r="60" spans="1:16" ht="12.75">
      <c r="A60" s="1" t="s">
        <v>39</v>
      </c>
      <c r="B60" t="s">
        <v>9</v>
      </c>
      <c r="C60" t="s">
        <v>10</v>
      </c>
      <c r="D60" t="s">
        <v>11</v>
      </c>
      <c r="E60" t="s">
        <v>12</v>
      </c>
      <c r="F60" t="s">
        <v>13</v>
      </c>
      <c r="G60" t="s">
        <v>14</v>
      </c>
      <c r="H60" t="s">
        <v>15</v>
      </c>
      <c r="I60" t="s">
        <v>16</v>
      </c>
      <c r="J60" t="s">
        <v>17</v>
      </c>
      <c r="K60" t="s">
        <v>18</v>
      </c>
      <c r="L60" t="s">
        <v>19</v>
      </c>
      <c r="M60" t="s">
        <v>20</v>
      </c>
      <c r="N60" t="s">
        <v>21</v>
      </c>
      <c r="O60" t="s">
        <v>22</v>
      </c>
      <c r="P60" s="3" t="str">
        <f>B1</f>
        <v>BAKERSFIELD           </v>
      </c>
    </row>
    <row r="61" spans="1:15" ht="12.75">
      <c r="A61" s="1" t="s">
        <v>40</v>
      </c>
      <c r="B61" t="s">
        <v>41</v>
      </c>
      <c r="C61">
        <v>8.8</v>
      </c>
      <c r="D61">
        <v>11.8</v>
      </c>
      <c r="E61">
        <v>14.1</v>
      </c>
      <c r="F61">
        <v>17.2</v>
      </c>
      <c r="G61">
        <v>21.7</v>
      </c>
      <c r="H61">
        <v>25.7</v>
      </c>
      <c r="I61">
        <v>28.9</v>
      </c>
      <c r="J61">
        <v>28.1</v>
      </c>
      <c r="K61">
        <v>24.9</v>
      </c>
      <c r="L61">
        <v>19.9</v>
      </c>
      <c r="M61">
        <v>13.2</v>
      </c>
      <c r="N61">
        <v>8.6</v>
      </c>
      <c r="O61">
        <v>18.6</v>
      </c>
    </row>
    <row r="62" spans="1:15" ht="12.75">
      <c r="A62" s="1" t="s">
        <v>42</v>
      </c>
      <c r="B62" t="s">
        <v>41</v>
      </c>
      <c r="C62">
        <v>3.7</v>
      </c>
      <c r="D62">
        <v>5.9</v>
      </c>
      <c r="E62">
        <v>7.7</v>
      </c>
      <c r="F62">
        <v>10.1</v>
      </c>
      <c r="G62">
        <v>14.1</v>
      </c>
      <c r="H62">
        <v>17.8</v>
      </c>
      <c r="I62">
        <v>20.9</v>
      </c>
      <c r="J62">
        <v>20.3</v>
      </c>
      <c r="K62">
        <v>17.5</v>
      </c>
      <c r="L62">
        <v>12.7</v>
      </c>
      <c r="M62">
        <v>7.1</v>
      </c>
      <c r="N62">
        <v>3.5</v>
      </c>
      <c r="O62">
        <v>11.8</v>
      </c>
    </row>
    <row r="63" spans="1:15" ht="12.75">
      <c r="A63" s="1" t="s">
        <v>43</v>
      </c>
      <c r="B63" t="s">
        <v>41</v>
      </c>
      <c r="C63">
        <v>13.8</v>
      </c>
      <c r="D63">
        <v>17.7</v>
      </c>
      <c r="E63">
        <v>20.5</v>
      </c>
      <c r="F63">
        <v>24.4</v>
      </c>
      <c r="G63">
        <v>29.2</v>
      </c>
      <c r="H63">
        <v>33.6</v>
      </c>
      <c r="I63">
        <v>36.9</v>
      </c>
      <c r="J63">
        <v>35.9</v>
      </c>
      <c r="K63">
        <v>32.3</v>
      </c>
      <c r="L63">
        <v>27.1</v>
      </c>
      <c r="M63">
        <v>19.3</v>
      </c>
      <c r="N63">
        <v>13.6</v>
      </c>
      <c r="O63">
        <v>25.4</v>
      </c>
    </row>
    <row r="64" spans="1:15" ht="12.75">
      <c r="A64" s="1" t="s">
        <v>44</v>
      </c>
      <c r="B64" t="s">
        <v>41</v>
      </c>
      <c r="C64">
        <v>-6.7</v>
      </c>
      <c r="D64">
        <v>-3.9</v>
      </c>
      <c r="E64">
        <v>-0.6</v>
      </c>
      <c r="F64">
        <v>1.1</v>
      </c>
      <c r="G64">
        <v>2.8</v>
      </c>
      <c r="H64">
        <v>7.2</v>
      </c>
      <c r="I64">
        <v>11.1</v>
      </c>
      <c r="J64">
        <v>11.1</v>
      </c>
      <c r="K64">
        <v>7.2</v>
      </c>
      <c r="L64">
        <v>-1.7</v>
      </c>
      <c r="M64">
        <v>-2.2</v>
      </c>
      <c r="N64">
        <v>-7.2</v>
      </c>
      <c r="O64">
        <v>-7.2</v>
      </c>
    </row>
    <row r="65" spans="1:15" ht="12.75">
      <c r="A65" s="1" t="s">
        <v>45</v>
      </c>
      <c r="B65" t="s">
        <v>41</v>
      </c>
      <c r="C65">
        <v>27.8</v>
      </c>
      <c r="D65">
        <v>30.6</v>
      </c>
      <c r="E65">
        <v>33.3</v>
      </c>
      <c r="F65">
        <v>38.3</v>
      </c>
      <c r="G65">
        <v>41.7</v>
      </c>
      <c r="H65">
        <v>45.6</v>
      </c>
      <c r="I65">
        <v>46.1</v>
      </c>
      <c r="J65">
        <v>44.4</v>
      </c>
      <c r="K65">
        <v>44.4</v>
      </c>
      <c r="L65">
        <v>39.4</v>
      </c>
      <c r="M65">
        <v>32.8</v>
      </c>
      <c r="N65">
        <v>28.3</v>
      </c>
      <c r="O65">
        <v>46.1</v>
      </c>
    </row>
    <row r="66" spans="1:15" ht="12.75">
      <c r="A66" s="1" t="s">
        <v>46</v>
      </c>
      <c r="B66" t="s">
        <v>47</v>
      </c>
      <c r="C66">
        <v>296</v>
      </c>
      <c r="D66">
        <v>184</v>
      </c>
      <c r="E66">
        <v>137</v>
      </c>
      <c r="F66">
        <v>80</v>
      </c>
      <c r="G66">
        <v>16</v>
      </c>
      <c r="H66">
        <v>3</v>
      </c>
      <c r="I66">
        <v>0</v>
      </c>
      <c r="J66">
        <v>0</v>
      </c>
      <c r="K66">
        <v>4</v>
      </c>
      <c r="L66">
        <v>33</v>
      </c>
      <c r="M66">
        <v>157</v>
      </c>
      <c r="N66">
        <v>302</v>
      </c>
      <c r="O66">
        <v>1212</v>
      </c>
    </row>
    <row r="67" spans="1:15" ht="12.75">
      <c r="A67" s="1" t="s">
        <v>48</v>
      </c>
      <c r="B67" t="s">
        <v>47</v>
      </c>
      <c r="C67">
        <v>0</v>
      </c>
      <c r="D67">
        <v>0</v>
      </c>
      <c r="E67">
        <v>6</v>
      </c>
      <c r="F67">
        <v>47</v>
      </c>
      <c r="G67">
        <v>119</v>
      </c>
      <c r="H67">
        <v>223</v>
      </c>
      <c r="I67">
        <v>329</v>
      </c>
      <c r="J67">
        <v>303</v>
      </c>
      <c r="K67">
        <v>201</v>
      </c>
      <c r="L67">
        <v>82</v>
      </c>
      <c r="M67">
        <v>4</v>
      </c>
      <c r="N67">
        <v>0</v>
      </c>
      <c r="O67">
        <v>1314</v>
      </c>
    </row>
    <row r="68" spans="1:15" ht="12.75">
      <c r="A68" s="1" t="s">
        <v>49</v>
      </c>
      <c r="B68" t="s">
        <v>50</v>
      </c>
      <c r="C68">
        <v>76</v>
      </c>
      <c r="D68">
        <v>69</v>
      </c>
      <c r="E68">
        <v>61</v>
      </c>
      <c r="F68">
        <v>51</v>
      </c>
      <c r="G68">
        <v>41</v>
      </c>
      <c r="H68">
        <v>36</v>
      </c>
      <c r="I68">
        <v>34</v>
      </c>
      <c r="J68">
        <v>39</v>
      </c>
      <c r="K68">
        <v>44</v>
      </c>
      <c r="L68">
        <v>50</v>
      </c>
      <c r="M68">
        <v>65</v>
      </c>
      <c r="N68">
        <v>76</v>
      </c>
      <c r="O68">
        <v>53</v>
      </c>
    </row>
    <row r="69" spans="1:15" ht="12.75">
      <c r="A69" s="1" t="s">
        <v>51</v>
      </c>
      <c r="B69" t="s">
        <v>52</v>
      </c>
      <c r="C69">
        <v>2.5</v>
      </c>
      <c r="D69">
        <v>2.7</v>
      </c>
      <c r="E69">
        <v>3</v>
      </c>
      <c r="F69">
        <v>3.3</v>
      </c>
      <c r="G69">
        <v>3.6</v>
      </c>
      <c r="H69">
        <v>3.5</v>
      </c>
      <c r="I69">
        <v>3.3</v>
      </c>
      <c r="J69">
        <v>3.1</v>
      </c>
      <c r="K69">
        <v>2.9</v>
      </c>
      <c r="L69">
        <v>2.7</v>
      </c>
      <c r="M69">
        <v>2.5</v>
      </c>
      <c r="N69">
        <v>2.5</v>
      </c>
      <c r="O69">
        <v>3</v>
      </c>
    </row>
  </sheetData>
  <printOptions gridLines="1" horizontalCentered="1" verticalCentered="1"/>
  <pageMargins left="0.75" right="0.75" top="0.5" bottom="0.5" header="0" footer="0"/>
  <pageSetup horizontalDpi="300" verticalDpi="300" orientation="landscape" scale="89" r:id="rId1"/>
  <headerFooter alignWithMargins="0">
    <oddFooter>&amp;C&amp;F&amp;RPage &amp;P</oddFooter>
  </headerFooter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Q7"/>
  <sheetViews>
    <sheetView tabSelected="1" zoomScale="75" zoomScaleNormal="75" workbookViewId="0" topLeftCell="A1">
      <selection activeCell="M8" sqref="M8"/>
    </sheetView>
  </sheetViews>
  <sheetFormatPr defaultColWidth="9.140625" defaultRowHeight="12.75"/>
  <sheetData>
    <row r="3" spans="3:11" ht="12.75">
      <c r="C3" s="6" t="s">
        <v>56</v>
      </c>
      <c r="D3" s="24" t="s">
        <v>67</v>
      </c>
      <c r="F3" s="6" t="s">
        <v>57</v>
      </c>
      <c r="G3" s="23">
        <v>7000</v>
      </c>
      <c r="I3" s="3" t="s">
        <v>59</v>
      </c>
      <c r="K3" s="22">
        <v>100</v>
      </c>
    </row>
    <row r="4" spans="3:17" ht="12.75">
      <c r="C4" s="10" t="s">
        <v>10</v>
      </c>
      <c r="D4" s="11" t="s">
        <v>11</v>
      </c>
      <c r="E4" s="11" t="s">
        <v>12</v>
      </c>
      <c r="F4" s="11" t="s">
        <v>13</v>
      </c>
      <c r="G4" s="11" t="s">
        <v>14</v>
      </c>
      <c r="H4" s="11" t="s">
        <v>15</v>
      </c>
      <c r="I4" s="11" t="s">
        <v>16</v>
      </c>
      <c r="J4" s="11" t="s">
        <v>17</v>
      </c>
      <c r="K4" s="14" t="s">
        <v>18</v>
      </c>
      <c r="L4" s="11" t="s">
        <v>19</v>
      </c>
      <c r="M4" s="11" t="s">
        <v>20</v>
      </c>
      <c r="N4" s="11" t="s">
        <v>21</v>
      </c>
      <c r="O4" s="21" t="s">
        <v>22</v>
      </c>
      <c r="P4" s="7"/>
      <c r="Q4" s="7"/>
    </row>
    <row r="5" spans="1:17" ht="12.75">
      <c r="A5" s="3" t="s">
        <v>64</v>
      </c>
      <c r="C5" s="18">
        <f>IF(D3="0",'Solar Data'!C11,IF(D3="Lat-15",'Solar Data'!C14,IF(D3="Lat",'Solar Data'!C17,IF(D3="Lat+15",'Solar Data'!C20,'Solar Data'!C23))))</f>
        <v>3.3</v>
      </c>
      <c r="D5" s="19">
        <f>IF(D3="0",'Solar Data'!D11,IF(D3="Lat-15",'Solar Data'!D14,IF(D3="Lat",'Solar Data'!D17,IF(D3="Lat+15",'Solar Data'!D20,'Solar Data'!D23))))</f>
        <v>4.5</v>
      </c>
      <c r="E5" s="19">
        <f>IF(D3="0",'Solar Data'!E11,IF(D3="Lat-15",'Solar Data'!E14,IF(D3="Lat",'Solar Data'!E17,IF(D3="Lat+15",'Solar Data'!E20,'Solar Data'!E23))))</f>
        <v>5.6</v>
      </c>
      <c r="F5" s="19">
        <f>IF(D3="0",'Solar Data'!F11,IF(D3="Lat-15",'Solar Data'!F14,IF(D3="Lat",'Solar Data'!F17,IF(D3="Lat+15",'Solar Data'!F20,'Solar Data'!F23))))</f>
        <v>6.5</v>
      </c>
      <c r="G5" s="19">
        <f>IF(D3="0",'Solar Data'!G11,IF(D3="Lat-15",'Solar Data'!G14,IF(D3="Lat",'Solar Data'!G17,IF(D3="Lat+15",'Solar Data'!G20,'Solar Data'!G23))))</f>
        <v>6.9</v>
      </c>
      <c r="H5" s="19">
        <f>IF(D3="0",'Solar Data'!H11,IF(D3="Lat-15",'Solar Data'!H14,IF(D3="Lat",'Solar Data'!H17,IF(D3="Lat+15",'Solar Data'!H20,'Solar Data'!H23))))</f>
        <v>7.1</v>
      </c>
      <c r="I5" s="19">
        <f>IF(D3="0",'Solar Data'!I11,IF(D3="Lat-15",'Solar Data'!I14,IF(D3="Lat",'Solar Data'!I17,IF(D3="Lat+15",'Solar Data'!I20,'Solar Data'!I23))))</f>
        <v>7.2</v>
      </c>
      <c r="J5" s="19">
        <f>IF(D3="0",'Solar Data'!J11,IF(D3="Lat-15",'Solar Data'!J14,IF(D3="Lat",'Solar Data'!J17,IF(D3="Lat+15",'Solar Data'!J20,'Solar Data'!J23))))</f>
        <v>7.3</v>
      </c>
      <c r="K5" s="19">
        <f>IF(D3="0",'Solar Data'!K11,IF(D3="Lat-15",'Solar Data'!K14,IF(D3="Lat",'Solar Data'!K17,IF(D3="Lat+15",'Solar Data'!K20,'Solar Data'!K23))))</f>
        <v>6.9</v>
      </c>
      <c r="L5" s="19">
        <f>IF(D3="0",'Solar Data'!L11,IF(D3="Lat-15",'Solar Data'!L14,IF(D3="Lat",'Solar Data'!L17,IF(D3="Lat+15",'Solar Data'!L20,'Solar Data'!L23))))</f>
        <v>6</v>
      </c>
      <c r="M5" s="19">
        <f>IF(D3="0",'Solar Data'!M11,IF(D3="Lat-15",'Solar Data'!M14,IF(D3="Lat",'Solar Data'!M17,IF(D3="Lat+15",'Solar Data'!M20,'Solar Data'!M23))))</f>
        <v>4.3</v>
      </c>
      <c r="N5" s="19">
        <f>IF(D3="0",'Solar Data'!N11,IF(D3="Lat-15",'Solar Data'!N14,IF(D3="Lat",'Solar Data'!N17,IF(D3="Lat+15",'Solar Data'!N20,'Solar Data'!N23))))</f>
        <v>3.2</v>
      </c>
      <c r="O5" s="20">
        <f>IF(D3="0",'Solar Data'!O11,IF(D3="Lat-15",'Solar Data'!O14,IF(D3="Lat",'Solar Data'!O17,IF(D3="Lat+15",'Solar Data'!O20,'Solar Data'!O23))))</f>
        <v>5.7</v>
      </c>
      <c r="P5" s="7" t="s">
        <v>58</v>
      </c>
      <c r="Q5" s="7"/>
    </row>
    <row r="6" spans="1:17" ht="12.75">
      <c r="A6" s="3" t="s">
        <v>62</v>
      </c>
      <c r="C6" s="18">
        <f>31*C5*G3/1000</f>
        <v>716.1</v>
      </c>
      <c r="D6" s="19">
        <f>28*D5*G3/1000</f>
        <v>882</v>
      </c>
      <c r="E6" s="19">
        <f>31*E5*G3/1000</f>
        <v>1215.2</v>
      </c>
      <c r="F6" s="19">
        <f>30*F5*G3/1000</f>
        <v>1365</v>
      </c>
      <c r="G6" s="19">
        <f>31*G5*G3/1000</f>
        <v>1497.3</v>
      </c>
      <c r="H6" s="19">
        <f>30*H5*G3/1000</f>
        <v>1491</v>
      </c>
      <c r="I6" s="19">
        <f>31*I5*G3/1000</f>
        <v>1562.4000000000003</v>
      </c>
      <c r="J6" s="19">
        <f>31*J5*G3/1000</f>
        <v>1584.0999999999997</v>
      </c>
      <c r="K6" s="19">
        <f>30*K5*G3/1000</f>
        <v>1449</v>
      </c>
      <c r="L6" s="19">
        <f>31*L5*G3/1000</f>
        <v>1302</v>
      </c>
      <c r="M6" s="19">
        <f>30*M5*G3/1000</f>
        <v>903</v>
      </c>
      <c r="N6" s="19">
        <f>31*N5*G3/1000</f>
        <v>694.4</v>
      </c>
      <c r="O6" s="20">
        <f>IF(D3=0,'Solar Data'!P11*G3,IF(D3="Lat-15",'Solar Data'!P14*G3,IF(D3="Lat",'Solar Data'!P17*G3,IF(D3="Lat+15",'Solar Data'!P20*G3,'Solar Data'!P23*G3))))/1000</f>
        <v>14709.8</v>
      </c>
      <c r="P6" s="14" t="s">
        <v>60</v>
      </c>
      <c r="Q6" s="7"/>
    </row>
    <row r="7" spans="1:16" ht="12.75">
      <c r="A7" s="3" t="s">
        <v>63</v>
      </c>
      <c r="C7" s="12">
        <f>31*K3/100*C5*G3/1000</f>
        <v>716.1</v>
      </c>
      <c r="D7" s="13">
        <f>28*K3/100*D5*G3/1000</f>
        <v>882</v>
      </c>
      <c r="E7" s="13">
        <f>31*K3/100*E5*G3/1000</f>
        <v>1215.2</v>
      </c>
      <c r="F7" s="13">
        <f>30*K3/100*F5*G3/1000</f>
        <v>1365</v>
      </c>
      <c r="G7" s="13">
        <f>31*K3/100*G5*G3/1000</f>
        <v>1497.3</v>
      </c>
      <c r="H7" s="13">
        <f>30*K3/100*H5*G3/1000</f>
        <v>1491</v>
      </c>
      <c r="I7" s="13">
        <f>31*K3/100*I5*G3/1000</f>
        <v>1562.4000000000003</v>
      </c>
      <c r="J7" s="13">
        <f>31*K3/100*J5*G3/1000</f>
        <v>1584.0999999999997</v>
      </c>
      <c r="K7" s="13">
        <f>30*K3/100*K5*G3/1000</f>
        <v>1449</v>
      </c>
      <c r="L7" s="13">
        <f>31*K3/100*L5*G3/1000</f>
        <v>1302</v>
      </c>
      <c r="M7" s="13">
        <f>30*K3/100*M5*G3/1000</f>
        <v>903</v>
      </c>
      <c r="N7" s="13">
        <f>31*K3/100*N5*G3/1000</f>
        <v>694.4</v>
      </c>
      <c r="O7" s="20">
        <f>IF(D3=0,'Solar Data'!P11*G3,IF(D3="Lat-15",'Solar Data'!P14*G3,IF(D3="Lat",'Solar Data'!P17*G3,IF(D3="Lat+15",'Solar Data'!P20*G3,'Solar Data'!P23*G3))))*(K3/100)/1000</f>
        <v>14709.8</v>
      </c>
      <c r="P7" s="3" t="s">
        <v>61</v>
      </c>
    </row>
  </sheetData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Hilton Dier</dc:creator>
  <cp:keywords/>
  <dc:description/>
  <cp:lastModifiedBy>Hilton Dier</cp:lastModifiedBy>
  <cp:lastPrinted>2001-08-16T21:36:28Z</cp:lastPrinted>
  <dcterms:created xsi:type="dcterms:W3CDTF">2001-03-21T16:57:53Z</dcterms:created>
  <dcterms:modified xsi:type="dcterms:W3CDTF">2002-05-02T14:51:30Z</dcterms:modified>
  <cp:category/>
  <cp:version/>
  <cp:contentType/>
  <cp:contentStatus/>
</cp:coreProperties>
</file>